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 auction -(Naini)-Jan. 2026\29.01.2026\"/>
    </mc:Choice>
  </mc:AlternateContent>
  <xr:revisionPtr revIDLastSave="0" documentId="13_ncr:1_{C705C439-4520-49DD-A60C-5BFFE735AA59}" xr6:coauthVersionLast="47" xr6:coauthVersionMax="47" xr10:uidLastSave="{00000000-0000-0000-0000-000000000000}"/>
  <bookViews>
    <workbookView xWindow="-120" yWindow="-120" windowWidth="19440" windowHeight="14880" tabRatio="412" xr2:uid="{00000000-000D-0000-FFFF-FFFF00000000}"/>
  </bookViews>
  <sheets>
    <sheet name="Naini" sheetId="1" r:id="rId1"/>
    <sheet name="Sheet4" sheetId="4" r:id="rId2"/>
  </sheets>
  <definedNames>
    <definedName name="_xlnm._FilterDatabase" localSheetId="0" hidden="1">Naini!$A$5:$X$7</definedName>
    <definedName name="_xlnm.Print_Area" localSheetId="0">Naini!$A$1:$X$7</definedName>
  </definedNames>
  <calcPr calcId="191029"/>
</workbook>
</file>

<file path=xl/calcChain.xml><?xml version="1.0" encoding="utf-8"?>
<calcChain xmlns="http://schemas.openxmlformats.org/spreadsheetml/2006/main">
  <c r="M13" i="1" l="1"/>
  <c r="F13" i="1"/>
  <c r="N13" i="1" s="1"/>
  <c r="M12" i="1"/>
  <c r="F12" i="1"/>
  <c r="O12" i="1" s="1"/>
  <c r="M6" i="1"/>
  <c r="F6" i="1"/>
  <c r="N12" i="1" l="1"/>
  <c r="U12" i="1" s="1"/>
  <c r="T13" i="1"/>
  <c r="T12" i="1"/>
  <c r="O13" i="1"/>
  <c r="U13" i="1" s="1"/>
  <c r="O6" i="1"/>
  <c r="T6" i="1"/>
  <c r="N6" i="1"/>
  <c r="V13" i="1" l="1"/>
  <c r="W13" i="1"/>
  <c r="W12" i="1"/>
  <c r="V12" i="1"/>
  <c r="X12" i="1" s="1"/>
  <c r="U6" i="1"/>
  <c r="V6" i="1" s="1"/>
  <c r="X13" i="1" l="1"/>
  <c r="W6" i="1"/>
  <c r="X6" i="1" s="1"/>
  <c r="M7" i="1"/>
  <c r="F7" i="1"/>
  <c r="O7" i="1" l="1"/>
  <c r="T7" i="1"/>
  <c r="N7" i="1"/>
  <c r="U7" i="1" l="1"/>
  <c r="W7" i="1" s="1"/>
  <c r="V7" i="1" l="1"/>
  <c r="X7" i="1" s="1"/>
</calcChain>
</file>

<file path=xl/sharedStrings.xml><?xml version="1.0" encoding="utf-8"?>
<sst xmlns="http://schemas.openxmlformats.org/spreadsheetml/2006/main" count="62" uniqueCount="33">
  <si>
    <t>Grade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</si>
  <si>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</si>
  <si>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</si>
  <si>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</si>
  <si>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</si>
  <si>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</si>
  <si>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</si>
  <si>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E-sale ser.tax (1.5%)</t>
  </si>
  <si>
    <t xml:space="preserve">  STC/ Addl. STC</t>
  </si>
  <si>
    <t>Land Adj.</t>
  </si>
  <si>
    <t xml:space="preserve"> wharf loading charges/Lifting  charges</t>
  </si>
  <si>
    <t>G11-CRR</t>
  </si>
  <si>
    <t>Corpus CMPS 1998</t>
  </si>
  <si>
    <t xml:space="preserve">Explosive cost Adj. </t>
  </si>
  <si>
    <t>Help document to calculate total price of coal per tonne  by inserting the bid price .</t>
  </si>
  <si>
    <t>G10-CRR</t>
  </si>
  <si>
    <t>SGST 9%</t>
  </si>
  <si>
    <t>CGST 9%</t>
  </si>
  <si>
    <t>3% on Royalty towards NMET Fund</t>
  </si>
  <si>
    <t>Value per tonne with 18% GST</t>
  </si>
  <si>
    <t>NAINI COAL MINE</t>
  </si>
  <si>
    <t>Sizing charges</t>
  </si>
  <si>
    <t>10% on Royalty towards DMFT</t>
  </si>
  <si>
    <t>Additional Facility charges.</t>
  </si>
  <si>
    <t>User Fee</t>
  </si>
  <si>
    <t>Sampling charges</t>
  </si>
  <si>
    <t>Reserve Price Under CM(SP) Act.2015</t>
  </si>
  <si>
    <t>Add.Royalty</t>
  </si>
  <si>
    <t>Fuel Surcharge</t>
  </si>
  <si>
    <t>Please contact 040-23142201 for any queries</t>
  </si>
  <si>
    <t>1.  Help documentfor supply of coal to  Private Power Plants from Naini coal mine, Odisha State</t>
  </si>
  <si>
    <t>2.  Help documentfor supply of coal to Captive Power Plants from Naini coal mine, Odisha State</t>
  </si>
  <si>
    <t xml:space="preserve">Naini - E-AUCTION DATE :29.01.2026  by Mjunction Services Ltd.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</si>
</sst>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;[Red]0.00"/>
  </numFmts>
  <fonts count="8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165" fontId="5" fillId="0" borderId="1" xfId="0" applyNumberFormat="1" applyFont="1" applyBorder="1" applyAlignment="1">
      <alignment vertical="center" wrapText="1"/>
    </xf>
    <xf numFmtId="4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2" fontId="2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65" fontId="5" fillId="0" borderId="0" xfId="0" applyNumberFormat="1" applyFont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2" fontId="4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C11" sqref="C11"/>
    </sheetView>
  </sheetViews>
  <sheetFormatPr defaultColWidth="9.140625" defaultRowHeight="15.75" x14ac:dyDescent="0.25"/>
  <cols>
    <col min="1" max="1" width="4.85546875" style="16" customWidth="1"/>
    <col min="2" max="2" width="34.42578125" style="16" customWidth="1"/>
    <col min="3" max="3" width="10.5703125" style="7" customWidth="1"/>
    <col min="4" max="4" width="9.85546875" style="7" bestFit="1" customWidth="1"/>
    <col min="5" max="5" width="9.85546875" style="7" customWidth="1"/>
    <col min="6" max="6" width="12.85546875" style="18" customWidth="1"/>
    <col min="7" max="7" width="10.42578125" style="1" customWidth="1"/>
    <col min="8" max="8" width="10" style="1" customWidth="1"/>
    <col min="9" max="9" width="12.7109375" style="7" customWidth="1"/>
    <col min="10" max="10" width="8.140625" style="1" customWidth="1"/>
    <col min="11" max="11" width="11" style="1" customWidth="1"/>
    <col min="12" max="12" width="9.7109375" style="1" customWidth="1"/>
    <col min="13" max="13" width="9.42578125" style="8" customWidth="1"/>
    <col min="14" max="15" width="10.28515625" style="1" customWidth="1"/>
    <col min="16" max="20" width="10.5703125" style="1" customWidth="1"/>
    <col min="21" max="21" width="9" style="3" customWidth="1"/>
    <col min="22" max="22" width="9" style="8" customWidth="1"/>
    <col min="23" max="23" width="7.85546875" style="9" customWidth="1"/>
    <col min="24" max="24" width="9.85546875" style="9" customWidth="1"/>
    <col min="25" max="16384" width="9.140625" style="1"/>
  </cols>
  <sheetData>
    <row r="1" spans="1:26" x14ac:dyDescent="0.25">
      <c r="A1" s="31" t="s">
        <v>32</v>
      </c>
      <c r="B1" s="31"/>
      <c r="C1" s="31"/>
      <c r="D1" s="31"/>
      <c r="E1" s="31"/>
      <c r="F1" s="31"/>
      <c r="G1" s="31"/>
      <c r="H1" s="31"/>
      <c r="I1" s="5"/>
      <c r="J1" s="4"/>
      <c r="K1" s="4"/>
      <c r="L1" s="4"/>
      <c r="M1" s="19"/>
      <c r="N1" s="4"/>
      <c r="O1" s="4"/>
    </row>
    <row r="2" spans="1:26" x14ac:dyDescent="0.25">
      <c r="A2" s="32" t="s">
        <v>14</v>
      </c>
      <c r="B2" s="32"/>
      <c r="C2" s="32"/>
      <c r="D2" s="32"/>
      <c r="E2" s="32"/>
      <c r="F2" s="32"/>
      <c r="G2" s="32"/>
      <c r="H2" s="32"/>
      <c r="I2" s="5"/>
      <c r="J2" s="4"/>
      <c r="K2" s="4"/>
      <c r="L2" s="4"/>
      <c r="M2" s="19"/>
      <c r="N2" s="4"/>
      <c r="O2" s="4"/>
    </row>
    <row r="3" spans="1:26" x14ac:dyDescent="0.25">
      <c r="A3" s="32" t="s">
        <v>2</v>
      </c>
      <c r="B3" s="32"/>
      <c r="C3" s="32"/>
      <c r="D3" s="32"/>
      <c r="E3" s="32"/>
      <c r="F3" s="32"/>
      <c r="G3" s="32"/>
      <c r="H3" s="32"/>
      <c r="I3" s="5"/>
      <c r="J3" s="4"/>
      <c r="K3" s="4"/>
      <c r="L3" s="4"/>
      <c r="M3" s="19"/>
      <c r="N3" s="4"/>
      <c r="O3" s="4"/>
    </row>
    <row r="4" spans="1:26" s="23" customFormat="1" ht="27.75" customHeight="1" x14ac:dyDescent="0.25">
      <c r="A4" s="33" t="s">
        <v>30</v>
      </c>
      <c r="B4" s="33"/>
      <c r="C4" s="33"/>
      <c r="D4" s="33"/>
      <c r="E4" s="33"/>
      <c r="F4" s="33"/>
      <c r="G4" s="33"/>
      <c r="H4" s="33"/>
      <c r="I4" s="28"/>
      <c r="J4" s="27"/>
      <c r="K4" s="27"/>
      <c r="L4" s="27"/>
      <c r="M4" s="29"/>
      <c r="N4" s="27"/>
      <c r="O4" s="27"/>
      <c r="U4" s="22"/>
      <c r="V4" s="30"/>
      <c r="W4" s="9"/>
      <c r="X4" s="9"/>
    </row>
    <row r="5" spans="1:26" ht="105.75" customHeight="1" x14ac:dyDescent="0.25">
      <c r="A5" s="10" t="s">
        <v>5</v>
      </c>
      <c r="B5" s="11" t="s">
        <v>6</v>
      </c>
      <c r="C5" s="11" t="s">
        <v>0</v>
      </c>
      <c r="D5" s="11" t="s">
        <v>3</v>
      </c>
      <c r="E5" s="11" t="s">
        <v>21</v>
      </c>
      <c r="F5" s="12" t="s">
        <v>4</v>
      </c>
      <c r="G5" s="6" t="s">
        <v>10</v>
      </c>
      <c r="H5" s="6" t="s">
        <v>9</v>
      </c>
      <c r="I5" s="11" t="s">
        <v>23</v>
      </c>
      <c r="J5" s="6" t="s">
        <v>8</v>
      </c>
      <c r="K5" s="6" t="s">
        <v>28</v>
      </c>
      <c r="L5" s="6" t="s">
        <v>12</v>
      </c>
      <c r="M5" s="13" t="s">
        <v>7</v>
      </c>
      <c r="N5" s="6" t="s">
        <v>18</v>
      </c>
      <c r="O5" s="6" t="s">
        <v>22</v>
      </c>
      <c r="P5" s="6" t="s">
        <v>13</v>
      </c>
      <c r="Q5" s="6" t="s">
        <v>24</v>
      </c>
      <c r="R5" s="6" t="s">
        <v>25</v>
      </c>
      <c r="S5" s="6" t="s">
        <v>26</v>
      </c>
      <c r="T5" s="6" t="s">
        <v>27</v>
      </c>
      <c r="U5" s="14" t="s">
        <v>1</v>
      </c>
      <c r="V5" s="15" t="s">
        <v>16</v>
      </c>
      <c r="W5" s="15" t="s">
        <v>17</v>
      </c>
      <c r="X5" s="15" t="s">
        <v>19</v>
      </c>
    </row>
    <row r="6" spans="1:26" s="23" customFormat="1" ht="28.9" customHeight="1" x14ac:dyDescent="0.25">
      <c r="A6" s="20">
        <v>1</v>
      </c>
      <c r="B6" s="21" t="s">
        <v>20</v>
      </c>
      <c r="C6" s="21" t="s">
        <v>15</v>
      </c>
      <c r="D6" s="20">
        <v>1110</v>
      </c>
      <c r="E6" s="20">
        <v>87</v>
      </c>
      <c r="F6" s="2">
        <f>D6*14%</f>
        <v>155.4</v>
      </c>
      <c r="G6" s="2">
        <v>60</v>
      </c>
      <c r="H6" s="2">
        <v>0</v>
      </c>
      <c r="I6" s="2">
        <v>0</v>
      </c>
      <c r="J6" s="2">
        <v>0</v>
      </c>
      <c r="K6" s="2">
        <v>0</v>
      </c>
      <c r="L6" s="2">
        <v>20</v>
      </c>
      <c r="M6" s="2">
        <f t="shared" ref="M6" si="0">D6*1.5%</f>
        <v>16.649999999999999</v>
      </c>
      <c r="N6" s="2">
        <f>F6*3%</f>
        <v>4.6619999999999999</v>
      </c>
      <c r="O6" s="2">
        <f>F6*10%</f>
        <v>15.540000000000001</v>
      </c>
      <c r="P6" s="2">
        <v>0</v>
      </c>
      <c r="Q6" s="2">
        <v>1</v>
      </c>
      <c r="R6" s="2">
        <v>0</v>
      </c>
      <c r="S6" s="2">
        <v>126.24</v>
      </c>
      <c r="T6" s="2">
        <f>F6</f>
        <v>155.4</v>
      </c>
      <c r="U6" s="2">
        <f>SUM(D6:T6)</f>
        <v>1751.8920000000003</v>
      </c>
      <c r="V6" s="2">
        <f>U6*9%</f>
        <v>157.67028000000002</v>
      </c>
      <c r="W6" s="2">
        <f>U6*9%</f>
        <v>157.67028000000002</v>
      </c>
      <c r="X6" s="2">
        <f t="shared" ref="X6" si="1">SUM(U6:W6)</f>
        <v>2067.2325600000004</v>
      </c>
      <c r="Y6" s="22"/>
      <c r="Z6" s="22"/>
    </row>
    <row r="7" spans="1:26" s="23" customFormat="1" ht="28.9" customHeight="1" x14ac:dyDescent="0.25">
      <c r="A7" s="20">
        <v>2</v>
      </c>
      <c r="B7" s="21" t="s">
        <v>20</v>
      </c>
      <c r="C7" s="21" t="s">
        <v>11</v>
      </c>
      <c r="D7" s="20">
        <v>955</v>
      </c>
      <c r="E7" s="20">
        <v>87</v>
      </c>
      <c r="F7" s="2">
        <f t="shared" ref="F7" si="2">D7*14%</f>
        <v>133.70000000000002</v>
      </c>
      <c r="G7" s="2">
        <v>60</v>
      </c>
      <c r="H7" s="2">
        <v>0</v>
      </c>
      <c r="I7" s="2">
        <v>0</v>
      </c>
      <c r="J7" s="2">
        <v>0</v>
      </c>
      <c r="K7" s="2">
        <v>0</v>
      </c>
      <c r="L7" s="2">
        <v>20</v>
      </c>
      <c r="M7" s="2">
        <f>D7*1.5%</f>
        <v>14.324999999999999</v>
      </c>
      <c r="N7" s="2">
        <f>F7*3%</f>
        <v>4.0110000000000001</v>
      </c>
      <c r="O7" s="2">
        <f>F7*10%</f>
        <v>13.370000000000003</v>
      </c>
      <c r="P7" s="2">
        <v>0</v>
      </c>
      <c r="Q7" s="2">
        <v>1</v>
      </c>
      <c r="R7" s="2">
        <v>0</v>
      </c>
      <c r="S7" s="2">
        <v>126.24</v>
      </c>
      <c r="T7" s="2">
        <f>F7</f>
        <v>133.70000000000002</v>
      </c>
      <c r="U7" s="2">
        <f>SUM(D7:T7)</f>
        <v>1548.346</v>
      </c>
      <c r="V7" s="2">
        <f>U7*9%</f>
        <v>139.35113999999999</v>
      </c>
      <c r="W7" s="2">
        <f>U7*9%</f>
        <v>139.35113999999999</v>
      </c>
      <c r="X7" s="2">
        <f>SUM(U7:W7)</f>
        <v>1827.04828</v>
      </c>
      <c r="Y7" s="22"/>
      <c r="Z7" s="22"/>
    </row>
    <row r="9" spans="1:26" x14ac:dyDescent="0.25">
      <c r="D9" s="17"/>
      <c r="E9" s="17"/>
      <c r="F9" s="17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s="23" customFormat="1" ht="27.75" customHeight="1" x14ac:dyDescent="0.25">
      <c r="A10" s="33" t="s">
        <v>31</v>
      </c>
      <c r="B10" s="33"/>
      <c r="C10" s="33"/>
      <c r="D10" s="33"/>
      <c r="E10" s="33"/>
      <c r="F10" s="33"/>
      <c r="G10" s="33"/>
      <c r="H10" s="33"/>
      <c r="I10" s="28"/>
      <c r="J10" s="27"/>
      <c r="K10" s="27"/>
      <c r="L10" s="27"/>
      <c r="M10" s="29"/>
      <c r="N10" s="27"/>
      <c r="O10" s="27"/>
      <c r="U10" s="22"/>
      <c r="V10" s="30"/>
      <c r="W10" s="9"/>
      <c r="X10" s="9"/>
    </row>
    <row r="11" spans="1:26" ht="95.25" customHeight="1" x14ac:dyDescent="0.25">
      <c r="A11" s="10" t="s">
        <v>5</v>
      </c>
      <c r="B11" s="11" t="s">
        <v>6</v>
      </c>
      <c r="C11" s="11" t="s">
        <v>0</v>
      </c>
      <c r="D11" s="11" t="s">
        <v>3</v>
      </c>
      <c r="E11" s="11" t="s">
        <v>21</v>
      </c>
      <c r="F11" s="12" t="s">
        <v>4</v>
      </c>
      <c r="G11" s="6" t="s">
        <v>10</v>
      </c>
      <c r="H11" s="6" t="s">
        <v>9</v>
      </c>
      <c r="I11" s="11" t="s">
        <v>23</v>
      </c>
      <c r="J11" s="6" t="s">
        <v>8</v>
      </c>
      <c r="K11" s="6" t="s">
        <v>28</v>
      </c>
      <c r="L11" s="6" t="s">
        <v>12</v>
      </c>
      <c r="M11" s="13" t="s">
        <v>7</v>
      </c>
      <c r="N11" s="6" t="s">
        <v>18</v>
      </c>
      <c r="O11" s="6" t="s">
        <v>22</v>
      </c>
      <c r="P11" s="6" t="s">
        <v>13</v>
      </c>
      <c r="Q11" s="6" t="s">
        <v>24</v>
      </c>
      <c r="R11" s="6" t="s">
        <v>25</v>
      </c>
      <c r="S11" s="6" t="s">
        <v>26</v>
      </c>
      <c r="T11" s="6" t="s">
        <v>27</v>
      </c>
      <c r="U11" s="14" t="s">
        <v>1</v>
      </c>
      <c r="V11" s="15" t="s">
        <v>16</v>
      </c>
      <c r="W11" s="15" t="s">
        <v>17</v>
      </c>
      <c r="X11" s="15" t="s">
        <v>19</v>
      </c>
    </row>
    <row r="12" spans="1:26" s="23" customFormat="1" ht="28.9" customHeight="1" x14ac:dyDescent="0.25">
      <c r="A12" s="20">
        <v>1</v>
      </c>
      <c r="B12" s="21" t="s">
        <v>20</v>
      </c>
      <c r="C12" s="21" t="s">
        <v>15</v>
      </c>
      <c r="D12" s="20">
        <v>1334</v>
      </c>
      <c r="E12" s="20">
        <v>87</v>
      </c>
      <c r="F12" s="2">
        <f>D12*14%</f>
        <v>186.76000000000002</v>
      </c>
      <c r="G12" s="2">
        <v>60</v>
      </c>
      <c r="H12" s="2">
        <v>0</v>
      </c>
      <c r="I12" s="2">
        <v>0</v>
      </c>
      <c r="J12" s="2">
        <v>0</v>
      </c>
      <c r="K12" s="2">
        <v>0</v>
      </c>
      <c r="L12" s="2">
        <v>20</v>
      </c>
      <c r="M12" s="2">
        <f t="shared" ref="M12" si="3">D12*1.5%</f>
        <v>20.009999999999998</v>
      </c>
      <c r="N12" s="2">
        <f>F12*3%</f>
        <v>5.6028000000000002</v>
      </c>
      <c r="O12" s="2">
        <f>F12*10%</f>
        <v>18.676000000000002</v>
      </c>
      <c r="P12" s="2">
        <v>0</v>
      </c>
      <c r="Q12" s="2">
        <v>1</v>
      </c>
      <c r="R12" s="2">
        <v>0</v>
      </c>
      <c r="S12" s="2">
        <v>126.24</v>
      </c>
      <c r="T12" s="2">
        <f>F12</f>
        <v>186.76000000000002</v>
      </c>
      <c r="U12" s="2">
        <f>SUM(D12:T12)</f>
        <v>2046.0487999999998</v>
      </c>
      <c r="V12" s="2">
        <f>U12*9%</f>
        <v>184.14439199999998</v>
      </c>
      <c r="W12" s="2">
        <f>U12*9%</f>
        <v>184.14439199999998</v>
      </c>
      <c r="X12" s="2">
        <f t="shared" ref="X12" si="4">SUM(U12:W12)</f>
        <v>2414.3375839999999</v>
      </c>
      <c r="Y12" s="22"/>
      <c r="Z12" s="22"/>
    </row>
    <row r="13" spans="1:26" s="23" customFormat="1" ht="28.9" customHeight="1" x14ac:dyDescent="0.25">
      <c r="A13" s="20">
        <v>2</v>
      </c>
      <c r="B13" s="21" t="s">
        <v>20</v>
      </c>
      <c r="C13" s="21" t="s">
        <v>11</v>
      </c>
      <c r="D13" s="20">
        <v>1145</v>
      </c>
      <c r="E13" s="20">
        <v>87</v>
      </c>
      <c r="F13" s="2">
        <f t="shared" ref="F13" si="5">D13*14%</f>
        <v>160.30000000000001</v>
      </c>
      <c r="G13" s="2">
        <v>60</v>
      </c>
      <c r="H13" s="2">
        <v>0</v>
      </c>
      <c r="I13" s="2">
        <v>0</v>
      </c>
      <c r="J13" s="2">
        <v>0</v>
      </c>
      <c r="K13" s="2">
        <v>0</v>
      </c>
      <c r="L13" s="2">
        <v>20</v>
      </c>
      <c r="M13" s="2">
        <f>D13*1.5%</f>
        <v>17.175000000000001</v>
      </c>
      <c r="N13" s="2">
        <f>F13*3%</f>
        <v>4.8090000000000002</v>
      </c>
      <c r="O13" s="2">
        <f>F13*10%</f>
        <v>16.03</v>
      </c>
      <c r="P13" s="2">
        <v>0</v>
      </c>
      <c r="Q13" s="2">
        <v>1</v>
      </c>
      <c r="R13" s="2">
        <v>0</v>
      </c>
      <c r="S13" s="2">
        <v>126.24</v>
      </c>
      <c r="T13" s="2">
        <f>F13</f>
        <v>160.30000000000001</v>
      </c>
      <c r="U13" s="2">
        <f>SUM(D13:T13)</f>
        <v>1797.8539999999998</v>
      </c>
      <c r="V13" s="2">
        <f>U13*9%</f>
        <v>161.80685999999997</v>
      </c>
      <c r="W13" s="2">
        <f>U13*9%</f>
        <v>161.80685999999997</v>
      </c>
      <c r="X13" s="2">
        <f>SUM(U13:W13)</f>
        <v>2121.4677199999996</v>
      </c>
      <c r="Y13" s="22"/>
      <c r="Z13" s="22"/>
    </row>
    <row r="14" spans="1:26" s="23" customFormat="1" ht="28.9" customHeight="1" x14ac:dyDescent="0.25">
      <c r="A14" s="24"/>
      <c r="B14" s="25"/>
      <c r="C14" s="25"/>
      <c r="D14" s="24"/>
      <c r="E14" s="2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2"/>
      <c r="Z14" s="22"/>
    </row>
    <row r="15" spans="1:26" x14ac:dyDescent="0.25">
      <c r="B15" s="16" t="s">
        <v>29</v>
      </c>
      <c r="D15" s="17"/>
      <c r="E15" s="17"/>
      <c r="F15" s="17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x14ac:dyDescent="0.25">
      <c r="D16" s="17"/>
      <c r="E16" s="17"/>
      <c r="F16" s="1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</sheetData>
  <mergeCells count="5">
    <mergeCell ref="A1:H1"/>
    <mergeCell ref="A2:H2"/>
    <mergeCell ref="A3:H3"/>
    <mergeCell ref="A4:H4"/>
    <mergeCell ref="A10:H10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14" sqref="N1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Naini</vt:lpstr>
      <vt:lpstr>Sheet4</vt:lpstr>
      <vt:lpstr>Naini!Print_Area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2026-01-27T11:04:23Z</dcterms:modified>
</cp:coreProperties>
</file>